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04"/>
  <workbookPr/>
  <xr:revisionPtr revIDLastSave="0" documentId="8_{691E571F-00DF-4698-B8F3-C34694E58CA5}" xr6:coauthVersionLast="47" xr6:coauthVersionMax="47" xr10:uidLastSave="{00000000-0000-0000-0000-000000000000}"/>
  <bookViews>
    <workbookView xWindow="240" yWindow="105" windowWidth="14805" windowHeight="8010" firstSheet="5" activeTab="5" xr2:uid="{00000000-000D-0000-FFFF-FFFF00000000}"/>
  </bookViews>
  <sheets>
    <sheet name="MEDIAN( )" sheetId="2" r:id="rId1"/>
    <sheet name="MODE( )" sheetId="3" r:id="rId2"/>
    <sheet name="STDEV()" sheetId="1" r:id="rId3"/>
    <sheet name="VAR( )" sheetId="5" r:id="rId4"/>
    <sheet name="PERCENTILE( )" sheetId="4" r:id="rId5"/>
    <sheet name="QUARTILE( )" sheetId="6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6" l="1"/>
  <c r="F3" i="6"/>
  <c r="F2" i="6"/>
  <c r="G3" i="4"/>
  <c r="G2" i="4"/>
  <c r="F18" i="5"/>
  <c r="F6" i="5"/>
  <c r="F17" i="5"/>
  <c r="F5" i="5"/>
  <c r="F16" i="5"/>
  <c r="F4" i="5"/>
  <c r="F15" i="1"/>
  <c r="F13" i="1"/>
  <c r="F11" i="1"/>
  <c r="F4" i="1"/>
  <c r="F2" i="1"/>
  <c r="F6" i="1"/>
  <c r="I4" i="3" a="1"/>
  <c r="I4" i="3"/>
  <c r="G4" i="3"/>
  <c r="E4" i="3"/>
  <c r="E12" i="2"/>
  <c r="E13" i="2"/>
  <c r="E5" i="2"/>
  <c r="E3" i="2"/>
  <c r="F14" i="5"/>
  <c r="F2" i="5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<sst xmlns="http://schemas.openxmlformats.org/spreadsheetml/2006/main" count="214" uniqueCount="109">
  <si>
    <t>Month</t>
  </si>
  <si>
    <t>Sales</t>
  </si>
  <si>
    <t>Find Median</t>
  </si>
  <si>
    <t>Jan</t>
  </si>
  <si>
    <t>Feb</t>
  </si>
  <si>
    <t>Mar</t>
  </si>
  <si>
    <t>Apr</t>
  </si>
  <si>
    <t>May</t>
  </si>
  <si>
    <t>Jun</t>
  </si>
  <si>
    <t>Customer</t>
  </si>
  <si>
    <t>Rating</t>
  </si>
  <si>
    <t>One mode</t>
  </si>
  <si>
    <t>One mode | First Mode</t>
  </si>
  <si>
    <t>All modes</t>
  </si>
  <si>
    <t>C1</t>
  </si>
  <si>
    <t>MODE()</t>
  </si>
  <si>
    <t>MODE.SNGL()</t>
  </si>
  <si>
    <t>MODE.MULT()</t>
  </si>
  <si>
    <t>C2</t>
  </si>
  <si>
    <t>C3</t>
  </si>
  <si>
    <t>C4</t>
  </si>
  <si>
    <t>C5</t>
  </si>
  <si>
    <t>C6</t>
  </si>
  <si>
    <t>C7</t>
  </si>
  <si>
    <t>Average</t>
  </si>
  <si>
    <t>How to interpret CV</t>
  </si>
  <si>
    <t>Start</t>
  </si>
  <si>
    <t>CV %</t>
  </si>
  <si>
    <t>Interpretation</t>
  </si>
  <si>
    <t>STDV.S</t>
  </si>
  <si>
    <t>&lt; 10%</t>
  </si>
  <si>
    <t>Very stable</t>
  </si>
  <si>
    <t>10% – 20%</t>
  </si>
  <si>
    <t>Acceptable</t>
  </si>
  <si>
    <t>CV</t>
  </si>
  <si>
    <t>20% – 30%</t>
  </si>
  <si>
    <t>High variation</t>
  </si>
  <si>
    <t>&gt; 30%</t>
  </si>
  <si>
    <t>Volatile / risky</t>
  </si>
  <si>
    <t>STDV</t>
  </si>
  <si>
    <t>$</t>
  </si>
  <si>
    <t>Var</t>
  </si>
  <si>
    <t>Student</t>
  </si>
  <si>
    <t>Score</t>
  </si>
  <si>
    <t>What is the 50th percentile score?</t>
  </si>
  <si>
    <t>Student 1</t>
  </si>
  <si>
    <t>What score represents the 25th percentile?</t>
  </si>
  <si>
    <t>Student 2</t>
  </si>
  <si>
    <t>What is the 87th percentile score?</t>
  </si>
  <si>
    <t>Student 3</t>
  </si>
  <si>
    <t>What score is needed to be in the top 10%?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</si>
  <si>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</si>
  <si>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</si>
  <si>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</si>
  <si>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</si>
  <si>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</si>
  <si>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</si>
  <si>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</si>
  <si>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Student 11</t>
  </si>
  <si>
    <t>Student 12</t>
  </si>
  <si>
    <t>Student 13</t>
  </si>
  <si>
    <t>Student 14</t>
  </si>
  <si>
    <t>Student 15</t>
  </si>
  <si>
    <t>Student 16</t>
  </si>
  <si>
    <t>Student 17</t>
  </si>
  <si>
    <t>Student 18</t>
  </si>
  <si>
    <t>Student 19</t>
  </si>
  <si>
    <t>Student 20</t>
  </si>
  <si>
    <t>Student 21</t>
  </si>
  <si>
    <t>Student 22</t>
  </si>
  <si>
    <t>Student 23</t>
  </si>
  <si>
    <t>Student 24</t>
  </si>
  <si>
    <t>Student 25</t>
  </si>
  <si>
    <t>Student 26</t>
  </si>
  <si>
    <t>Student 27</t>
  </si>
  <si>
    <t>Student 28</t>
  </si>
  <si>
    <t>Student 29</t>
  </si>
  <si>
    <t>Student 30</t>
  </si>
  <si>
    <t>Student 31</t>
  </si>
  <si>
    <t>Student 32</t>
  </si>
  <si>
    <t>Student 33</t>
  </si>
  <si>
    <t>Student 34</t>
  </si>
  <si>
    <t>Student 35</t>
  </si>
  <si>
    <t>Student 36</t>
  </si>
  <si>
    <t>Student 37</t>
  </si>
  <si>
    <t>Student 38</t>
  </si>
  <si>
    <t>Student 39</t>
  </si>
  <si>
    <t>Student 40</t>
  </si>
  <si>
    <t>Student 41</t>
  </si>
  <si>
    <t>Student 42</t>
  </si>
  <si>
    <t>Student 43</t>
  </si>
  <si>
    <t>Student 44</t>
  </si>
  <si>
    <t>Student 45</t>
  </si>
  <si>
    <t>Student 46</t>
  </si>
  <si>
    <t>Student 47</t>
  </si>
  <si>
    <t>Student 48</t>
  </si>
  <si>
    <t>Student 49</t>
  </si>
  <si>
    <t>Student 50</t>
  </si>
  <si>
    <t>Highest score</t>
  </si>
  <si>
    <t>Quart</t>
  </si>
  <si>
    <t>Meaning</t>
  </si>
  <si>
    <t>Top 25% students score</t>
  </si>
  <si>
    <t>Bottom 25%</t>
  </si>
  <si>
    <t>Middle students score (Median)</t>
  </si>
  <si>
    <t>Median</t>
  </si>
  <si>
    <t>Bottom 25% students score</t>
  </si>
  <si>
    <t>Top 25%</t>
  </si>
  <si>
    <t>Lowest score</t>
  </si>
  <si>
    <t>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</si>
</sst>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3.5"/>
      <color theme="1"/>
      <name val="Aptos Narrow"/>
      <family val="2"/>
      <scheme val="minor"/>
    </font>
    <font>
      <b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595959"/>
      </left>
      <right style="thin">
        <color rgb="FF595959"/>
      </right>
      <top style="thin">
        <color rgb="FF595959"/>
      </top>
      <bottom style="thin">
        <color rgb="FF59595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3" fontId="0" fillId="0" borderId="1" xfId="0" applyNumberFormat="1" applyBorder="1"/>
    <xf numFmtId="0" fontId="2" fillId="2" borderId="1" xfId="0" applyFont="1" applyFill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1" fillId="0" borderId="0" xfId="0" applyFont="1" applyAlignment="1">
      <alignment vertical="center"/>
    </xf>
    <xf numFmtId="3" fontId="0" fillId="0" borderId="1" xfId="0" applyNumberFormat="1" applyBorder="1" applyAlignment="1">
      <alignment vertical="center"/>
    </xf>
    <xf numFmtId="3" fontId="0" fillId="0" borderId="0" xfId="0" applyNumberFormat="1" applyAlignment="1">
      <alignment vertical="center"/>
    </xf>
    <xf numFmtId="1" fontId="0" fillId="0" borderId="0" xfId="0" applyNumberFormat="1" applyAlignment="1">
      <alignment vertical="center"/>
    </xf>
    <xf numFmtId="9" fontId="0" fillId="0" borderId="0" xfId="0" applyNumberFormat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readingOrder="1"/>
    </xf>
    <xf numFmtId="0" fontId="5" fillId="0" borderId="3" xfId="0" applyFont="1" applyBorder="1" applyAlignment="1">
      <alignment horizontal="center" readingOrder="1"/>
    </xf>
    <xf numFmtId="0" fontId="1" fillId="5" borderId="1" xfId="0" applyFont="1" applyFill="1" applyBorder="1" applyAlignment="1">
      <alignment vertical="center"/>
    </xf>
    <xf numFmtId="3" fontId="0" fillId="0" borderId="0" xfId="0" applyNumberFormat="1"/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8" borderId="2" xfId="0" applyFill="1" applyBorder="1" applyAlignment="1">
      <alignment horizontal="center"/>
    </xf>
    <xf numFmtId="2" fontId="0" fillId="0" borderId="0" xfId="0" applyNumberFormat="1"/>
    <xf numFmtId="0" fontId="3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'STDEV()'!$C$2</c:f>
              <c:strCache>
                <c:ptCount val="1"/>
                <c:pt idx="0">
                  <c:v>Sales</c:v>
                </c:pt>
              </c:strCache>
            </c:strRef>
          </c:tx>
          <c:spPr>
            <a:ln w="28575" cap="rnd">
              <a:solidFill>
                <a:srgbClr val="637CEF"/>
              </a:solidFill>
              <a:round/>
            </a:ln>
            <a:effectLst/>
          </c:spPr>
          <c:marker>
            <c:symbol val="none"/>
          </c:marker>
          <c:cat>
            <c:strRef>
              <c:f>'STDEV()'!$B$3:$B$9</c:f>
              <c:strCache>
                <c:ptCount val="7"/>
                <c:pt idx="0">
                  <c:v>Start</c:v>
                </c:pt>
                <c:pt idx="1">
                  <c:v>Jan</c:v>
                </c:pt>
                <c:pt idx="2">
                  <c:v>Feb</c:v>
                </c:pt>
                <c:pt idx="3">
                  <c:v>Mar</c:v>
                </c:pt>
                <c:pt idx="4">
                  <c:v>Apr</c:v>
                </c:pt>
                <c:pt idx="5">
                  <c:v>May</c:v>
                </c:pt>
                <c:pt idx="6">
                  <c:v>Jun</c:v>
                </c:pt>
              </c:strCache>
            </c:strRef>
          </c:cat>
          <c:val>
            <c:numRef>
              <c:f>'STDEV()'!$C$3:$C$9</c:f>
              <c:numCache>
                <c:formatCode>#,##0</c:formatCode>
                <c:ptCount val="7"/>
                <c:pt idx="0" formatCode="General">
                  <c:v>0</c:v>
                </c:pt>
                <c:pt idx="1">
                  <c:v>50000</c:v>
                </c:pt>
                <c:pt idx="2">
                  <c:v>51000</c:v>
                </c:pt>
                <c:pt idx="3">
                  <c:v>49500</c:v>
                </c:pt>
                <c:pt idx="4">
                  <c:v>50500</c:v>
                </c:pt>
                <c:pt idx="5">
                  <c:v>50000</c:v>
                </c:pt>
                <c:pt idx="6">
                  <c:v>50800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B4B-4327-8DE4-4F5CD04DC0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87011591"/>
        <c:axId val="1787013639"/>
      </c:lineChart>
      <c:catAx>
        <c:axId val="1787011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7013639"/>
        <c:crosses val="autoZero"/>
        <c:auto val="1"/>
        <c:lblAlgn val="ctr"/>
        <c:lblOffset val="100"/>
        <c:noMultiLvlLbl val="0"/>
      </c:catAx>
      <c:valAx>
        <c:axId val="17870136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70115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'STDEV()'!$C$11</c:f>
              <c:strCache>
                <c:ptCount val="1"/>
                <c:pt idx="0">
                  <c:v>Sales</c:v>
                </c:pt>
              </c:strCache>
            </c:strRef>
          </c:tx>
          <c:spPr>
            <a:ln w="28575" cap="rnd">
              <a:solidFill>
                <a:srgbClr val="637CEF"/>
              </a:solidFill>
              <a:round/>
            </a:ln>
            <a:effectLst/>
          </c:spPr>
          <c:marker>
            <c:symbol val="none"/>
          </c:marker>
          <c:cat>
            <c:strRef>
              <c:f>'STDEV()'!$B$12:$B$18</c:f>
              <c:strCache>
                <c:ptCount val="7"/>
                <c:pt idx="0">
                  <c:v>Start</c:v>
                </c:pt>
                <c:pt idx="1">
                  <c:v>Jan</c:v>
                </c:pt>
                <c:pt idx="2">
                  <c:v>Feb</c:v>
                </c:pt>
                <c:pt idx="3">
                  <c:v>Mar</c:v>
                </c:pt>
                <c:pt idx="4">
                  <c:v>Apr</c:v>
                </c:pt>
                <c:pt idx="5">
                  <c:v>May</c:v>
                </c:pt>
                <c:pt idx="6">
                  <c:v>Jun</c:v>
                </c:pt>
              </c:strCache>
            </c:strRef>
          </c:cat>
          <c:val>
            <c:numRef>
              <c:f>'STDEV()'!$C$12:$C$18</c:f>
              <c:numCache>
                <c:formatCode>#,##0</c:formatCode>
                <c:ptCount val="7"/>
                <c:pt idx="0" formatCode="General">
                  <c:v>0</c:v>
                </c:pt>
                <c:pt idx="1">
                  <c:v>20000</c:v>
                </c:pt>
                <c:pt idx="2">
                  <c:v>80000</c:v>
                </c:pt>
                <c:pt idx="3">
                  <c:v>30000</c:v>
                </c:pt>
                <c:pt idx="4">
                  <c:v>90000</c:v>
                </c:pt>
                <c:pt idx="5">
                  <c:v>25000</c:v>
                </c:pt>
                <c:pt idx="6">
                  <c:v>85000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716-4428-9DF2-FAB8B72498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4856199"/>
        <c:axId val="17782279"/>
      </c:lineChart>
      <c:catAx>
        <c:axId val="1134856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82279"/>
        <c:crosses val="autoZero"/>
        <c:auto val="1"/>
        <c:lblAlgn val="ctr"/>
        <c:lblOffset val="100"/>
        <c:noMultiLvlLbl val="0"/>
      </c:catAx>
      <c:valAx>
        <c:axId val="177822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48561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'VAR( )'!$C$2</c:f>
              <c:strCache>
                <c:ptCount val="1"/>
                <c:pt idx="0">
                  <c:v>Sales</c:v>
                </c:pt>
              </c:strCache>
            </c:strRef>
          </c:tx>
          <c:spPr>
            <a:ln w="28575" cap="rnd">
              <a:solidFill>
                <a:srgbClr val="637CEF"/>
              </a:solidFill>
              <a:round/>
            </a:ln>
            <a:effectLst/>
          </c:spPr>
          <c:marker>
            <c:symbol val="none"/>
          </c:marker>
          <c:cat>
            <c:strRef>
              <c:f>'VAR( )'!$B$3:$B$9</c:f>
              <c:strCache>
                <c:ptCount val="7"/>
                <c:pt idx="0">
                  <c:v>Start</c:v>
                </c:pt>
                <c:pt idx="1">
                  <c:v>Jan</c:v>
                </c:pt>
                <c:pt idx="2">
                  <c:v>Feb</c:v>
                </c:pt>
                <c:pt idx="3">
                  <c:v>Mar</c:v>
                </c:pt>
                <c:pt idx="4">
                  <c:v>Apr</c:v>
                </c:pt>
                <c:pt idx="5">
                  <c:v>May</c:v>
                </c:pt>
                <c:pt idx="6">
                  <c:v>Jun</c:v>
                </c:pt>
              </c:strCache>
            </c:strRef>
          </c:cat>
          <c:val>
            <c:numRef>
              <c:f>'VAR( )'!$C$3:$C$9</c:f>
              <c:numCache>
                <c:formatCode>#,##0</c:formatCode>
                <c:ptCount val="7"/>
                <c:pt idx="0" formatCode="General">
                  <c:v>0</c:v>
                </c:pt>
                <c:pt idx="1">
                  <c:v>50000</c:v>
                </c:pt>
                <c:pt idx="2">
                  <c:v>51000</c:v>
                </c:pt>
                <c:pt idx="3">
                  <c:v>49500</c:v>
                </c:pt>
                <c:pt idx="4">
                  <c:v>50500</c:v>
                </c:pt>
                <c:pt idx="5">
                  <c:v>50000</c:v>
                </c:pt>
                <c:pt idx="6">
                  <c:v>50800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DA0-46BB-9E77-3CAB162759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87011591"/>
        <c:axId val="1787013639"/>
      </c:lineChart>
      <c:catAx>
        <c:axId val="17870115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7013639"/>
        <c:crosses val="autoZero"/>
        <c:auto val="1"/>
        <c:lblAlgn val="ctr"/>
        <c:lblOffset val="100"/>
        <c:noMultiLvlLbl val="0"/>
      </c:catAx>
      <c:valAx>
        <c:axId val="17870136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870115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'VAR( )'!$C$14</c:f>
              <c:strCache>
                <c:ptCount val="1"/>
                <c:pt idx="0">
                  <c:v>Sales</c:v>
                </c:pt>
              </c:strCache>
            </c:strRef>
          </c:tx>
          <c:spPr>
            <a:ln w="28575" cap="rnd">
              <a:solidFill>
                <a:srgbClr val="637CEF"/>
              </a:solidFill>
              <a:round/>
            </a:ln>
            <a:effectLst/>
          </c:spPr>
          <c:marker>
            <c:symbol val="none"/>
          </c:marker>
          <c:cat>
            <c:strRef>
              <c:f>'VAR( )'!$B$15:$B$21</c:f>
              <c:strCache>
                <c:ptCount val="7"/>
                <c:pt idx="0">
                  <c:v>Start</c:v>
                </c:pt>
                <c:pt idx="1">
                  <c:v>Jan</c:v>
                </c:pt>
                <c:pt idx="2">
                  <c:v>Feb</c:v>
                </c:pt>
                <c:pt idx="3">
                  <c:v>Mar</c:v>
                </c:pt>
                <c:pt idx="4">
                  <c:v>Apr</c:v>
                </c:pt>
                <c:pt idx="5">
                  <c:v>May</c:v>
                </c:pt>
                <c:pt idx="6">
                  <c:v>Jun</c:v>
                </c:pt>
              </c:strCache>
            </c:strRef>
          </c:cat>
          <c:val>
            <c:numRef>
              <c:f>'VAR( )'!$C$15:$C$21</c:f>
              <c:numCache>
                <c:formatCode>#,##0</c:formatCode>
                <c:ptCount val="7"/>
                <c:pt idx="0" formatCode="General">
                  <c:v>0</c:v>
                </c:pt>
                <c:pt idx="1">
                  <c:v>20000</c:v>
                </c:pt>
                <c:pt idx="2">
                  <c:v>80000</c:v>
                </c:pt>
                <c:pt idx="3">
                  <c:v>30000</c:v>
                </c:pt>
                <c:pt idx="4">
                  <c:v>90000</c:v>
                </c:pt>
                <c:pt idx="5">
                  <c:v>25000</c:v>
                </c:pt>
                <c:pt idx="6">
                  <c:v>85000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879-4920-8A70-E7272336C7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34856199"/>
        <c:axId val="17782279"/>
      </c:lineChart>
      <c:catAx>
        <c:axId val="1134856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82279"/>
        <c:crosses val="autoZero"/>
        <c:auto val="1"/>
        <c:lblAlgn val="ctr"/>
        <c:lblOffset val="100"/>
        <c:noMultiLvlLbl val="0"/>
      </c:catAx>
      <c:valAx>
        <c:axId val="177822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48561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2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3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4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409575</xdr:colOff>
      <xdr:row>0</xdr:row>
      <xdr:rowOff>0</xdr:rowOff>
    </xdr:from>
    <xdr:to>
      <xdr:col>11</xdr:col>
      <xdr:colOff>314325</xdr:colOff>
      <xdr:row>10</xdr:row>
      <xdr:rowOff>104775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4E52023-5740-5187-5338-570EAE2169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381000</xdr:colOff>
      <xdr:row>10</xdr:row>
      <xdr:rowOff>142875</xdr:rowOff>
    </xdr:from>
    <xdr:to>
      <xdr:col>11</xdr:col>
      <xdr:colOff>295275</xdr:colOff>
      <xdr:row>21</xdr:row>
      <xdr:rowOff>123825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EAA3B6B-53D7-667B-061B-81AB5BCDBEAF}"/>
            </a:ext>
            <a:ext uri="{147F2762-F138-4A5C-976F-8EAC2B608ADB}">
              <a16:predDERef xmlns:a16="http://schemas.microsoft.com/office/drawing/2014/main" pred="{E4E52023-5740-5187-5338-570EAE2169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95250</xdr:colOff>
      <xdr:row>0</xdr:row>
      <xdr:rowOff>28575</xdr:rowOff>
    </xdr:from>
    <xdr:to>
      <xdr:col>11</xdr:col>
      <xdr:colOff>0</xdr:colOff>
      <xdr:row>11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EAEAAB1-FDA1-4959-967D-CB3ACFBA38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95250</xdr:colOff>
      <xdr:row>11</xdr:row>
      <xdr:rowOff>28575</xdr:rowOff>
    </xdr:from>
    <xdr:to>
      <xdr:col>11</xdr:col>
      <xdr:colOff>9525</xdr:colOff>
      <xdr:row>22</xdr:row>
      <xdr:rowOff>142875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7BE4A27-C55A-473B-B6CD-22AEC07958AE}"/>
            </a:ext>
            <a:ext uri="{147F2762-F138-4A5C-976F-8EAC2B608ADB}">
              <a16:predDERef xmlns:a16="http://schemas.microsoft.com/office/drawing/2014/main" pred="{5EAEAAB1-FDA1-4959-967D-CB3ACFBA38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556AD-2D9D-4EB2-94A3-656D64CF0536}">
  <dimension ref="B2:F17"/>
  <sheetViews>
    <sheetView workbookViewId="0">
      <selection activeCell="C8" sqref="C8"/>
    </sheetView>
  </sheetViews>
  <sheetFormatPr defaultRowHeight="15"/>
  <cols>
    <col min="6" max="6" width="11.28515625" bestFit="1" customWidth="1"/>
  </cols>
  <sheetData>
    <row r="2" spans="2:6">
      <c r="B2" s="3" t="s">
        <v>0</v>
      </c>
      <c r="C2" s="3" t="s">
        <v>1</v>
      </c>
      <c r="F2" t="s">
        <v>2</v>
      </c>
    </row>
    <row r="3" spans="2:6">
      <c r="B3" s="1" t="s">
        <v>3</v>
      </c>
      <c r="C3" s="2">
        <v>50000</v>
      </c>
      <c r="E3" s="24">
        <f>MEDIAN(C3:C8)</f>
        <v>50250</v>
      </c>
    </row>
    <row r="4" spans="2:6">
      <c r="B4" s="1" t="s">
        <v>4</v>
      </c>
      <c r="C4" s="2">
        <v>51000</v>
      </c>
    </row>
    <row r="5" spans="2:6">
      <c r="B5" s="1" t="s">
        <v>5</v>
      </c>
      <c r="C5" s="2">
        <v>49500</v>
      </c>
      <c r="E5" s="24">
        <f>AVERAGE(C3:C8)</f>
        <v>66833.333333333328</v>
      </c>
    </row>
    <row r="6" spans="2:6">
      <c r="B6" s="1" t="s">
        <v>6</v>
      </c>
      <c r="C6" s="2">
        <v>50500</v>
      </c>
    </row>
    <row r="7" spans="2:6">
      <c r="B7" s="1" t="s">
        <v>7</v>
      </c>
      <c r="C7" s="2">
        <v>50000</v>
      </c>
    </row>
    <row r="8" spans="2:6">
      <c r="B8" s="1" t="s">
        <v>8</v>
      </c>
      <c r="C8" s="2">
        <v>150000</v>
      </c>
    </row>
    <row r="11" spans="2:6">
      <c r="B11" s="3" t="s">
        <v>0</v>
      </c>
      <c r="C11" s="3" t="s">
        <v>1</v>
      </c>
    </row>
    <row r="12" spans="2:6">
      <c r="B12" s="1" t="s">
        <v>3</v>
      </c>
      <c r="C12" s="2">
        <v>20000</v>
      </c>
      <c r="E12" s="24">
        <f>MEDIAN(C12:C17)</f>
        <v>55000</v>
      </c>
    </row>
    <row r="13" spans="2:6">
      <c r="B13" s="1" t="s">
        <v>4</v>
      </c>
      <c r="C13" s="2">
        <v>80000</v>
      </c>
      <c r="E13" s="24">
        <f>AVERAGE(C12:C17)</f>
        <v>71666.666666666672</v>
      </c>
    </row>
    <row r="14" spans="2:6">
      <c r="B14" s="1" t="s">
        <v>5</v>
      </c>
      <c r="C14" s="2">
        <v>30000</v>
      </c>
    </row>
    <row r="15" spans="2:6">
      <c r="B15" s="1" t="s">
        <v>6</v>
      </c>
      <c r="C15" s="2">
        <v>90000</v>
      </c>
    </row>
    <row r="16" spans="2:6">
      <c r="B16" s="1" t="s">
        <v>7</v>
      </c>
      <c r="C16" s="2">
        <v>25000</v>
      </c>
    </row>
    <row r="17" spans="2:3">
      <c r="B17" s="1" t="s">
        <v>8</v>
      </c>
      <c r="C17" s="2">
        <v>185000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7C596-41FB-4542-801A-ED8EEFB96354}">
  <dimension ref="B2:J9"/>
  <sheetViews>
    <sheetView workbookViewId="0">
      <selection activeCell="J6" sqref="J6"/>
    </sheetView>
  </sheetViews>
  <sheetFormatPr defaultRowHeight="15"/>
  <cols>
    <col min="1" max="1" width="3.5703125" customWidth="1"/>
    <col min="2" max="2" width="9.7109375" bestFit="1" customWidth="1"/>
    <col min="5" max="5" width="11.7109375" customWidth="1"/>
    <col min="6" max="6" width="4.5703125" customWidth="1"/>
    <col min="7" max="7" width="22.5703125" customWidth="1"/>
    <col min="8" max="8" width="6.28515625" customWidth="1"/>
    <col min="9" max="9" width="12.85546875" bestFit="1" customWidth="1"/>
  </cols>
  <sheetData>
    <row r="2" spans="2:10">
      <c r="B2" s="4" t="s">
        <v>9</v>
      </c>
      <c r="C2" s="4" t="s">
        <v>10</v>
      </c>
      <c r="E2" s="7" t="s">
        <v>11</v>
      </c>
      <c r="F2" s="7"/>
      <c r="G2" s="7" t="s">
        <v>12</v>
      </c>
      <c r="H2" s="7"/>
      <c r="I2" s="7" t="s">
        <v>13</v>
      </c>
      <c r="J2" s="7"/>
    </row>
    <row r="3" spans="2:10">
      <c r="B3" s="5" t="s">
        <v>14</v>
      </c>
      <c r="C3" s="25">
        <v>4</v>
      </c>
      <c r="E3" s="8" t="s">
        <v>15</v>
      </c>
      <c r="F3" s="7"/>
      <c r="G3" s="8" t="s">
        <v>16</v>
      </c>
      <c r="H3" s="7"/>
      <c r="I3" s="8" t="s">
        <v>17</v>
      </c>
      <c r="J3" s="7"/>
    </row>
    <row r="4" spans="2:10">
      <c r="B4" s="5" t="s">
        <v>18</v>
      </c>
      <c r="C4" s="27">
        <v>5</v>
      </c>
      <c r="E4" s="9">
        <f>MODE(C3:C9)</f>
        <v>4</v>
      </c>
      <c r="F4" s="7"/>
      <c r="G4" s="9">
        <f>_xlfn.MODE.SNGL(C3:C9)</f>
        <v>4</v>
      </c>
      <c r="H4" s="7"/>
      <c r="I4" s="9" cm="1">
        <f t="array" ref="I4:I5">_xlfn.MODE.MULT(C3:C9)</f>
        <v>4</v>
      </c>
      <c r="J4" s="7"/>
    </row>
    <row r="5" spans="2:10">
      <c r="B5" s="5" t="s">
        <v>19</v>
      </c>
      <c r="C5" s="27">
        <v>5</v>
      </c>
      <c r="E5" s="7"/>
      <c r="F5" s="7"/>
      <c r="G5" s="7"/>
      <c r="H5" s="7"/>
      <c r="I5" s="9">
        <v>5</v>
      </c>
      <c r="J5" s="7"/>
    </row>
    <row r="6" spans="2:10">
      <c r="B6" s="5" t="s">
        <v>20</v>
      </c>
      <c r="C6" s="26">
        <v>3</v>
      </c>
      <c r="E6" s="7"/>
      <c r="F6" s="7"/>
      <c r="G6" s="7"/>
      <c r="H6" s="7"/>
      <c r="I6" s="7"/>
      <c r="J6" s="7"/>
    </row>
    <row r="7" spans="2:10">
      <c r="B7" s="6" t="s">
        <v>21</v>
      </c>
      <c r="C7" s="28">
        <v>5</v>
      </c>
      <c r="E7" s="7"/>
      <c r="F7" s="7"/>
      <c r="G7" s="7"/>
      <c r="H7" s="7"/>
      <c r="I7" s="7"/>
      <c r="J7" s="7"/>
    </row>
    <row r="8" spans="2:10">
      <c r="B8" s="5" t="s">
        <v>22</v>
      </c>
      <c r="C8" s="25">
        <v>4</v>
      </c>
      <c r="E8" s="7"/>
      <c r="F8" s="7"/>
      <c r="G8" s="7"/>
      <c r="H8" s="7"/>
      <c r="I8" s="7"/>
      <c r="J8" s="7"/>
    </row>
    <row r="9" spans="2:10">
      <c r="B9" s="5" t="s">
        <v>23</v>
      </c>
      <c r="C9" s="25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28"/>
  <sheetViews>
    <sheetView workbookViewId="0">
      <selection activeCell="F16" sqref="F16"/>
    </sheetView>
  </sheetViews>
  <sheetFormatPr defaultRowHeight="15"/>
  <cols>
    <col min="1" max="1" width="3.7109375" style="10" customWidth="1"/>
    <col min="2" max="7" width="9.140625" style="10"/>
    <col min="8" max="8" width="21.85546875" style="10" bestFit="1" customWidth="1"/>
    <col min="9" max="9" width="13.140625" style="10" bestFit="1" customWidth="1"/>
    <col min="10" max="12" width="9.140625" style="10"/>
    <col min="13" max="13" width="11.85546875" style="10" customWidth="1"/>
    <col min="14" max="14" width="14" style="10" customWidth="1"/>
    <col min="15" max="16384" width="9.140625" style="10"/>
  </cols>
  <sheetData>
    <row r="2" spans="2:14" ht="18">
      <c r="B2" s="11" t="s">
        <v>0</v>
      </c>
      <c r="C2" s="11" t="s">
        <v>1</v>
      </c>
      <c r="E2" s="14" t="s">
        <v>24</v>
      </c>
      <c r="F2" s="16">
        <f>AVERAGE(C4:C9)</f>
        <v>50300</v>
      </c>
      <c r="M2" s="30" t="s">
        <v>25</v>
      </c>
      <c r="N2" s="30"/>
    </row>
    <row r="3" spans="2:14">
      <c r="B3" s="13" t="s">
        <v>26</v>
      </c>
      <c r="C3" s="13">
        <v>0</v>
      </c>
      <c r="F3" s="17"/>
      <c r="M3" s="23" t="s">
        <v>27</v>
      </c>
      <c r="N3" s="23" t="s">
        <v>28</v>
      </c>
    </row>
    <row r="4" spans="2:14">
      <c r="B4" s="13" t="s">
        <v>3</v>
      </c>
      <c r="C4" s="15">
        <v>50000</v>
      </c>
      <c r="E4" s="10" t="s">
        <v>29</v>
      </c>
      <c r="F4" s="16">
        <f>_xlfn.STDEV.S(C4:C9)</f>
        <v>565.68542494923804</v>
      </c>
      <c r="M4" s="13" t="s">
        <v>30</v>
      </c>
      <c r="N4" s="13" t="s">
        <v>31</v>
      </c>
    </row>
    <row r="5" spans="2:14">
      <c r="B5" s="13" t="s">
        <v>4</v>
      </c>
      <c r="C5" s="15">
        <v>51000</v>
      </c>
      <c r="F5" s="17"/>
      <c r="M5" s="13" t="s">
        <v>32</v>
      </c>
      <c r="N5" s="13" t="s">
        <v>33</v>
      </c>
    </row>
    <row r="6" spans="2:14">
      <c r="B6" s="13" t="s">
        <v>5</v>
      </c>
      <c r="C6" s="15">
        <v>49500</v>
      </c>
      <c r="E6" s="10" t="s">
        <v>34</v>
      </c>
      <c r="F6" s="18">
        <f>F4/F2</f>
        <v>1.1246231112310896E-2</v>
      </c>
      <c r="G6" s="10" t="s">
        <v>31</v>
      </c>
      <c r="M6" s="13" t="s">
        <v>35</v>
      </c>
      <c r="N6" s="13" t="s">
        <v>36</v>
      </c>
    </row>
    <row r="7" spans="2:14">
      <c r="B7" s="13" t="s">
        <v>6</v>
      </c>
      <c r="C7" s="15">
        <v>50500</v>
      </c>
      <c r="M7" s="13" t="s">
        <v>37</v>
      </c>
      <c r="N7" s="13" t="s">
        <v>38</v>
      </c>
    </row>
    <row r="8" spans="2:14">
      <c r="B8" s="13" t="s">
        <v>7</v>
      </c>
      <c r="C8" s="15">
        <v>50000</v>
      </c>
    </row>
    <row r="9" spans="2:14">
      <c r="B9" s="13" t="s">
        <v>8</v>
      </c>
      <c r="C9" s="15">
        <v>50800</v>
      </c>
    </row>
    <row r="11" spans="2:14">
      <c r="B11" s="11" t="s">
        <v>0</v>
      </c>
      <c r="C11" s="11" t="s">
        <v>1</v>
      </c>
      <c r="E11" s="14" t="s">
        <v>24</v>
      </c>
      <c r="F11" s="16">
        <f>AVERAGE(C13:C18)</f>
        <v>55000</v>
      </c>
    </row>
    <row r="12" spans="2:14">
      <c r="B12" s="13" t="s">
        <v>26</v>
      </c>
      <c r="C12" s="13">
        <v>0</v>
      </c>
    </row>
    <row r="13" spans="2:14">
      <c r="B13" s="13" t="s">
        <v>3</v>
      </c>
      <c r="C13" s="15">
        <v>20000</v>
      </c>
      <c r="E13" s="10" t="s">
        <v>29</v>
      </c>
      <c r="F13" s="16">
        <f>_xlfn.STDEV.S(C13:C18)</f>
        <v>33166.247903554002</v>
      </c>
    </row>
    <row r="14" spans="2:14">
      <c r="B14" s="13" t="s">
        <v>4</v>
      </c>
      <c r="C14" s="15">
        <v>80000</v>
      </c>
      <c r="F14" s="17"/>
    </row>
    <row r="15" spans="2:14">
      <c r="B15" s="13" t="s">
        <v>5</v>
      </c>
      <c r="C15" s="15">
        <v>30000</v>
      </c>
      <c r="E15" s="10" t="s">
        <v>34</v>
      </c>
      <c r="F15" s="18">
        <f>F13/F11</f>
        <v>0.60302268915552726</v>
      </c>
      <c r="G15" s="10" t="s">
        <v>38</v>
      </c>
    </row>
    <row r="16" spans="2:14">
      <c r="B16" s="13" t="s">
        <v>6</v>
      </c>
      <c r="C16" s="15">
        <v>90000</v>
      </c>
    </row>
    <row r="17" spans="2:6">
      <c r="B17" s="13" t="s">
        <v>7</v>
      </c>
      <c r="C17" s="15">
        <v>25000</v>
      </c>
    </row>
    <row r="18" spans="2:6">
      <c r="B18" s="13" t="s">
        <v>8</v>
      </c>
      <c r="C18" s="15">
        <v>85000</v>
      </c>
      <c r="F18" s="18"/>
    </row>
    <row r="27" spans="2:6" ht="18">
      <c r="B27" s="12"/>
    </row>
    <row r="28" spans="2:6">
      <c r="B28" s="14"/>
      <c r="C28" s="14"/>
    </row>
  </sheetData>
  <mergeCells count="1">
    <mergeCell ref="M2:N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BD9CA-3D90-4188-AED0-BBAB0F4FA411}">
  <dimension ref="B2:N28"/>
  <sheetViews>
    <sheetView workbookViewId="0">
      <selection activeCell="F16" activeCellId="1" sqref="F18 F16"/>
    </sheetView>
  </sheetViews>
  <sheetFormatPr defaultRowHeight="15"/>
  <cols>
    <col min="1" max="5" width="9.140625" style="10"/>
    <col min="6" max="6" width="13.28515625" style="10" customWidth="1"/>
    <col min="7" max="7" width="9.140625" style="10"/>
    <col min="8" max="8" width="21.85546875" style="10" bestFit="1" customWidth="1"/>
    <col min="9" max="9" width="13.140625" style="10" bestFit="1" customWidth="1"/>
    <col min="10" max="16384" width="9.140625" style="10"/>
  </cols>
  <sheetData>
    <row r="2" spans="2:14" ht="18">
      <c r="B2" s="11" t="s">
        <v>0</v>
      </c>
      <c r="C2" s="11" t="s">
        <v>1</v>
      </c>
      <c r="E2" s="14" t="s">
        <v>24</v>
      </c>
      <c r="F2" s="16">
        <f>AVERAGE(C4:C9)</f>
        <v>50300</v>
      </c>
      <c r="M2" s="12"/>
    </row>
    <row r="3" spans="2:14">
      <c r="B3" s="13" t="s">
        <v>26</v>
      </c>
      <c r="C3" s="13">
        <v>0</v>
      </c>
      <c r="F3" s="17"/>
      <c r="M3" s="14"/>
      <c r="N3" s="14"/>
    </row>
    <row r="4" spans="2:14">
      <c r="B4" s="13" t="s">
        <v>3</v>
      </c>
      <c r="C4" s="15">
        <v>50000</v>
      </c>
      <c r="E4" s="10" t="s">
        <v>39</v>
      </c>
      <c r="F4" s="17">
        <f>'STDEV()'!F4</f>
        <v>565.68542494923804</v>
      </c>
      <c r="G4" s="10" t="s">
        <v>40</v>
      </c>
    </row>
    <row r="5" spans="2:14">
      <c r="B5" s="13" t="s">
        <v>4</v>
      </c>
      <c r="C5" s="15">
        <v>51000</v>
      </c>
      <c r="E5" s="10" t="s">
        <v>41</v>
      </c>
      <c r="F5" s="10">
        <f>_xlfn.VAR.S(C4:C9)</f>
        <v>320000</v>
      </c>
    </row>
    <row r="6" spans="2:14">
      <c r="B6" s="13" t="s">
        <v>5</v>
      </c>
      <c r="C6" s="15">
        <v>49500</v>
      </c>
      <c r="F6" s="17">
        <f>SQRT(F5)</f>
        <v>565.68542494923804</v>
      </c>
    </row>
    <row r="7" spans="2:14">
      <c r="B7" s="13" t="s">
        <v>6</v>
      </c>
      <c r="C7" s="15">
        <v>50500</v>
      </c>
    </row>
    <row r="8" spans="2:14">
      <c r="B8" s="13" t="s">
        <v>7</v>
      </c>
      <c r="C8" s="15">
        <v>50000</v>
      </c>
    </row>
    <row r="9" spans="2:14">
      <c r="B9" s="13" t="s">
        <v>8</v>
      </c>
      <c r="C9" s="15">
        <v>50800</v>
      </c>
    </row>
    <row r="14" spans="2:14">
      <c r="B14" s="11" t="s">
        <v>0</v>
      </c>
      <c r="C14" s="11" t="s">
        <v>1</v>
      </c>
      <c r="E14" s="14" t="s">
        <v>24</v>
      </c>
      <c r="F14" s="16">
        <f>AVERAGE(C16:C21)</f>
        <v>55000</v>
      </c>
      <c r="G14" s="10" t="s">
        <v>40</v>
      </c>
    </row>
    <row r="15" spans="2:14">
      <c r="B15" s="13" t="s">
        <v>26</v>
      </c>
      <c r="C15" s="13">
        <v>0</v>
      </c>
    </row>
    <row r="16" spans="2:14">
      <c r="B16" s="13" t="s">
        <v>3</v>
      </c>
      <c r="C16" s="15">
        <v>20000</v>
      </c>
      <c r="E16" s="10" t="s">
        <v>39</v>
      </c>
      <c r="F16" s="17">
        <f>'STDEV()'!F13</f>
        <v>33166.247903554002</v>
      </c>
    </row>
    <row r="17" spans="2:6">
      <c r="B17" s="13" t="s">
        <v>4</v>
      </c>
      <c r="C17" s="15">
        <v>80000</v>
      </c>
      <c r="E17" s="10" t="s">
        <v>41</v>
      </c>
      <c r="F17" s="10">
        <f>_xlfn.VAR.S(C16:C21)</f>
        <v>1100000000</v>
      </c>
    </row>
    <row r="18" spans="2:6">
      <c r="B18" s="13" t="s">
        <v>5</v>
      </c>
      <c r="C18" s="15">
        <v>30000</v>
      </c>
      <c r="F18" s="17">
        <f>SQRT(F17)</f>
        <v>33166.247903554002</v>
      </c>
    </row>
    <row r="19" spans="2:6">
      <c r="B19" s="13" t="s">
        <v>6</v>
      </c>
      <c r="C19" s="15">
        <v>90000</v>
      </c>
    </row>
    <row r="20" spans="2:6">
      <c r="B20" s="13" t="s">
        <v>7</v>
      </c>
      <c r="C20" s="15">
        <v>25000</v>
      </c>
    </row>
    <row r="21" spans="2:6">
      <c r="B21" s="13" t="s">
        <v>8</v>
      </c>
      <c r="C21" s="15">
        <v>85000</v>
      </c>
    </row>
    <row r="27" spans="2:6" ht="18">
      <c r="B27" s="12"/>
    </row>
    <row r="28" spans="2:6">
      <c r="B28" s="14"/>
      <c r="C28" s="14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66017-1491-48FC-B984-207D070F5E46}">
  <dimension ref="B2:G52"/>
  <sheetViews>
    <sheetView workbookViewId="0">
      <selection activeCell="H4" sqref="H4"/>
    </sheetView>
  </sheetViews>
  <sheetFormatPr defaultRowHeight="15"/>
  <cols>
    <col min="3" max="3" width="9.140625" style="7"/>
    <col min="4" max="4" width="6.7109375" customWidth="1"/>
    <col min="5" max="5" width="5.85546875" customWidth="1"/>
    <col min="6" max="6" width="37.5703125" bestFit="1" customWidth="1"/>
    <col min="9" max="9" width="37.5703125" bestFit="1" customWidth="1"/>
  </cols>
  <sheetData>
    <row r="2" spans="2:7">
      <c r="B2" s="19" t="s">
        <v>42</v>
      </c>
      <c r="C2" s="20" t="s">
        <v>43</v>
      </c>
      <c r="F2" t="s">
        <v>44</v>
      </c>
      <c r="G2" s="29">
        <f>_xlfn.PERCENTILE.INC(C3:C52,0.5)</f>
        <v>372.5</v>
      </c>
    </row>
    <row r="3" spans="2:7">
      <c r="B3" s="1" t="s">
        <v>45</v>
      </c>
      <c r="C3" s="9">
        <v>250</v>
      </c>
      <c r="F3" t="s">
        <v>46</v>
      </c>
      <c r="G3" s="29">
        <f>_xlfn.PERCENTILE.INC(C3:C52,0.25)</f>
        <v>311.25</v>
      </c>
    </row>
    <row r="4" spans="2:7">
      <c r="B4" s="1" t="s">
        <v>47</v>
      </c>
      <c r="C4" s="9">
        <v>265</v>
      </c>
      <c r="F4" t="s">
        <v>48</v>
      </c>
      <c r="G4" s="29"/>
    </row>
    <row r="5" spans="2:7">
      <c r="B5" s="1" t="s">
        <v>49</v>
      </c>
      <c r="C5" s="9">
        <v>280</v>
      </c>
      <c r="F5" t="s">
        <v>50</v>
      </c>
      <c r="G5" s="29"/>
    </row>
    <row r="6" spans="2:7">
      <c r="B6" s="1" t="s">
        <v>51</v>
      </c>
      <c r="C6" s="9">
        <v>295</v>
      </c>
    </row>
    <row r="7" spans="2:7">
      <c r="B7" s="1" t="s">
        <v>52</v>
      </c>
      <c r="C7" s="9">
        <v>310</v>
      </c>
    </row>
    <row r="8" spans="2:7">
      <c r="B8" s="1" t="s">
        <v>53</v>
      </c>
      <c r="C8" s="9">
        <v>325</v>
      </c>
    </row>
    <row r="9" spans="2:7">
      <c r="B9" s="1" t="s">
        <v>54</v>
      </c>
      <c r="C9" s="9">
        <v>340</v>
      </c>
    </row>
    <row r="10" spans="2:7">
      <c r="B10" s="1" t="s">
        <v>55</v>
      </c>
      <c r="C10" s="9">
        <v>355</v>
      </c>
    </row>
    <row r="11" spans="2:7">
      <c r="B11" s="1" t="s">
        <v>56</v>
      </c>
      <c r="C11" s="9">
        <v>370</v>
      </c>
    </row>
    <row r="12" spans="2:7">
      <c r="B12" s="1" t="s">
        <v>57</v>
      </c>
      <c r="C12" s="9">
        <v>385</v>
      </c>
    </row>
    <row r="13" spans="2:7">
      <c r="B13" s="1" t="s">
        <v>58</v>
      </c>
      <c r="C13" s="9">
        <v>260</v>
      </c>
    </row>
    <row r="14" spans="2:7">
      <c r="B14" s="1" t="s">
        <v>59</v>
      </c>
      <c r="C14" s="9">
        <v>275</v>
      </c>
    </row>
    <row r="15" spans="2:7">
      <c r="B15" s="1" t="s">
        <v>60</v>
      </c>
      <c r="C15" s="9">
        <v>290</v>
      </c>
    </row>
    <row r="16" spans="2:7">
      <c r="B16" s="1" t="s">
        <v>61</v>
      </c>
      <c r="C16" s="9">
        <v>305</v>
      </c>
    </row>
    <row r="17" spans="2:3">
      <c r="B17" s="1" t="s">
        <v>62</v>
      </c>
      <c r="C17" s="9">
        <v>320</v>
      </c>
    </row>
    <row r="18" spans="2:3">
      <c r="B18" s="1" t="s">
        <v>63</v>
      </c>
      <c r="C18" s="9">
        <v>335</v>
      </c>
    </row>
    <row r="19" spans="2:3">
      <c r="B19" s="1" t="s">
        <v>64</v>
      </c>
      <c r="C19" s="9">
        <v>350</v>
      </c>
    </row>
    <row r="20" spans="2:3">
      <c r="B20" s="1" t="s">
        <v>65</v>
      </c>
      <c r="C20" s="9">
        <v>365</v>
      </c>
    </row>
    <row r="21" spans="2:3">
      <c r="B21" s="1" t="s">
        <v>66</v>
      </c>
      <c r="C21" s="9">
        <v>380</v>
      </c>
    </row>
    <row r="22" spans="2:3">
      <c r="B22" s="1" t="s">
        <v>67</v>
      </c>
      <c r="C22" s="9">
        <v>395</v>
      </c>
    </row>
    <row r="23" spans="2:3">
      <c r="B23" s="1" t="s">
        <v>68</v>
      </c>
      <c r="C23" s="9">
        <v>400</v>
      </c>
    </row>
    <row r="24" spans="2:3">
      <c r="B24" s="1" t="s">
        <v>69</v>
      </c>
      <c r="C24" s="9">
        <v>405</v>
      </c>
    </row>
    <row r="25" spans="2:3">
      <c r="B25" s="1" t="s">
        <v>70</v>
      </c>
      <c r="C25" s="9">
        <v>410</v>
      </c>
    </row>
    <row r="26" spans="2:3">
      <c r="B26" s="1" t="s">
        <v>71</v>
      </c>
      <c r="C26" s="9">
        <v>415</v>
      </c>
    </row>
    <row r="27" spans="2:3">
      <c r="B27" s="1" t="s">
        <v>72</v>
      </c>
      <c r="C27" s="9">
        <v>420</v>
      </c>
    </row>
    <row r="28" spans="2:3">
      <c r="B28" s="1" t="s">
        <v>73</v>
      </c>
      <c r="C28" s="9">
        <v>425</v>
      </c>
    </row>
    <row r="29" spans="2:3">
      <c r="B29" s="1" t="s">
        <v>74</v>
      </c>
      <c r="C29" s="9">
        <v>430</v>
      </c>
    </row>
    <row r="30" spans="2:3">
      <c r="B30" s="1" t="s">
        <v>75</v>
      </c>
      <c r="C30" s="9">
        <v>435</v>
      </c>
    </row>
    <row r="31" spans="2:3">
      <c r="B31" s="1" t="s">
        <v>76</v>
      </c>
      <c r="C31" s="9">
        <v>440</v>
      </c>
    </row>
    <row r="32" spans="2:3">
      <c r="B32" s="1" t="s">
        <v>77</v>
      </c>
      <c r="C32" s="9">
        <v>445</v>
      </c>
    </row>
    <row r="33" spans="2:3">
      <c r="B33" s="1" t="s">
        <v>78</v>
      </c>
      <c r="C33" s="9">
        <v>450</v>
      </c>
    </row>
    <row r="34" spans="2:3">
      <c r="B34" s="1" t="s">
        <v>79</v>
      </c>
      <c r="C34" s="9">
        <v>455</v>
      </c>
    </row>
    <row r="35" spans="2:3">
      <c r="B35" s="1" t="s">
        <v>80</v>
      </c>
      <c r="C35" s="9">
        <v>460</v>
      </c>
    </row>
    <row r="36" spans="2:3">
      <c r="B36" s="1" t="s">
        <v>81</v>
      </c>
      <c r="C36" s="9">
        <v>465</v>
      </c>
    </row>
    <row r="37" spans="2:3">
      <c r="B37" s="1" t="s">
        <v>82</v>
      </c>
      <c r="C37" s="9">
        <v>470</v>
      </c>
    </row>
    <row r="38" spans="2:3">
      <c r="B38" s="1" t="s">
        <v>83</v>
      </c>
      <c r="C38" s="9">
        <v>475</v>
      </c>
    </row>
    <row r="39" spans="2:3">
      <c r="B39" s="1" t="s">
        <v>84</v>
      </c>
      <c r="C39" s="9">
        <v>480</v>
      </c>
    </row>
    <row r="40" spans="2:3">
      <c r="B40" s="1" t="s">
        <v>85</v>
      </c>
      <c r="C40" s="9">
        <v>485</v>
      </c>
    </row>
    <row r="41" spans="2:3">
      <c r="B41" s="1" t="s">
        <v>86</v>
      </c>
      <c r="C41" s="9">
        <v>490</v>
      </c>
    </row>
    <row r="42" spans="2:3">
      <c r="B42" s="1" t="s">
        <v>87</v>
      </c>
      <c r="C42" s="9">
        <v>495</v>
      </c>
    </row>
    <row r="43" spans="2:3">
      <c r="B43" s="1" t="s">
        <v>88</v>
      </c>
      <c r="C43" s="9">
        <v>255</v>
      </c>
    </row>
    <row r="44" spans="2:3">
      <c r="B44" s="1" t="s">
        <v>89</v>
      </c>
      <c r="C44" s="9">
        <v>270</v>
      </c>
    </row>
    <row r="45" spans="2:3">
      <c r="B45" s="1" t="s">
        <v>90</v>
      </c>
      <c r="C45" s="9">
        <v>285</v>
      </c>
    </row>
    <row r="46" spans="2:3">
      <c r="B46" s="1" t="s">
        <v>91</v>
      </c>
      <c r="C46" s="9">
        <v>300</v>
      </c>
    </row>
    <row r="47" spans="2:3">
      <c r="B47" s="1" t="s">
        <v>92</v>
      </c>
      <c r="C47" s="9">
        <v>315</v>
      </c>
    </row>
    <row r="48" spans="2:3">
      <c r="B48" s="1" t="s">
        <v>93</v>
      </c>
      <c r="C48" s="9">
        <v>330</v>
      </c>
    </row>
    <row r="49" spans="2:3">
      <c r="B49" s="1" t="s">
        <v>94</v>
      </c>
      <c r="C49" s="9">
        <v>345</v>
      </c>
    </row>
    <row r="50" spans="2:3">
      <c r="B50" s="1" t="s">
        <v>95</v>
      </c>
      <c r="C50" s="9">
        <v>360</v>
      </c>
    </row>
    <row r="51" spans="2:3">
      <c r="B51" s="1" t="s">
        <v>96</v>
      </c>
      <c r="C51" s="9">
        <v>375</v>
      </c>
    </row>
    <row r="52" spans="2:3">
      <c r="B52" s="1" t="s">
        <v>97</v>
      </c>
      <c r="C52" s="9">
        <v>390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95FE9-26E3-4378-9429-C56E9EF36F26}">
  <dimension ref="B2:I52"/>
  <sheetViews>
    <sheetView tabSelected="1" workbookViewId="0">
      <selection activeCell="F5" sqref="F5"/>
    </sheetView>
  </sheetViews>
  <sheetFormatPr defaultRowHeight="15"/>
  <cols>
    <col min="2" max="2" width="10.42578125" customWidth="1"/>
    <col min="3" max="3" width="9.140625" style="7"/>
    <col min="5" max="5" width="37.5703125" bestFit="1" customWidth="1"/>
    <col min="8" max="8" width="5.85546875" bestFit="1" customWidth="1"/>
    <col min="9" max="9" width="11" bestFit="1" customWidth="1"/>
  </cols>
  <sheetData>
    <row r="2" spans="2:9">
      <c r="B2" s="19" t="s">
        <v>42</v>
      </c>
      <c r="C2" s="20" t="s">
        <v>43</v>
      </c>
      <c r="E2" t="s">
        <v>98</v>
      </c>
      <c r="F2">
        <f>_xlfn.QUARTILE.INC(C3:C52,4)</f>
        <v>495</v>
      </c>
      <c r="H2" s="21" t="s">
        <v>99</v>
      </c>
      <c r="I2" s="21" t="s">
        <v>100</v>
      </c>
    </row>
    <row r="3" spans="2:9">
      <c r="B3" s="1" t="s">
        <v>45</v>
      </c>
      <c r="C3" s="9">
        <v>250</v>
      </c>
      <c r="E3" t="s">
        <v>101</v>
      </c>
      <c r="F3">
        <f>_xlfn.QUARTILE.INC(C3:C52,1)</f>
        <v>311.25</v>
      </c>
      <c r="H3" s="22">
        <v>1</v>
      </c>
      <c r="I3" s="22" t="s">
        <v>102</v>
      </c>
    </row>
    <row r="4" spans="2:9">
      <c r="B4" s="1" t="s">
        <v>47</v>
      </c>
      <c r="C4" s="9">
        <v>265</v>
      </c>
      <c r="E4" t="s">
        <v>103</v>
      </c>
      <c r="F4">
        <f>_xlfn.QUARTILE.INC(C3:C52,2)</f>
        <v>372.5</v>
      </c>
      <c r="H4" s="22">
        <v>2</v>
      </c>
      <c r="I4" s="22" t="s">
        <v>104</v>
      </c>
    </row>
    <row r="5" spans="2:9">
      <c r="B5" s="1" t="s">
        <v>49</v>
      </c>
      <c r="C5" s="9">
        <v>280</v>
      </c>
      <c r="E5" t="s">
        <v>105</v>
      </c>
      <c r="H5" s="22">
        <v>3</v>
      </c>
      <c r="I5" s="22" t="s">
        <v>106</v>
      </c>
    </row>
    <row r="6" spans="2:9">
      <c r="B6" s="1" t="s">
        <v>51</v>
      </c>
      <c r="C6" s="9">
        <v>295</v>
      </c>
      <c r="E6" t="s">
        <v>107</v>
      </c>
      <c r="H6" s="22">
        <v>4</v>
      </c>
      <c r="I6" s="22" t="s">
        <v>108</v>
      </c>
    </row>
    <row r="7" spans="2:9">
      <c r="B7" s="1" t="s">
        <v>52</v>
      </c>
      <c r="C7" s="9">
        <v>310</v>
      </c>
    </row>
    <row r="8" spans="2:9">
      <c r="B8" s="1" t="s">
        <v>53</v>
      </c>
      <c r="C8" s="9">
        <v>325</v>
      </c>
    </row>
    <row r="9" spans="2:9">
      <c r="B9" s="1" t="s">
        <v>54</v>
      </c>
      <c r="C9" s="9">
        <v>340</v>
      </c>
    </row>
    <row r="10" spans="2:9">
      <c r="B10" s="1" t="s">
        <v>55</v>
      </c>
      <c r="C10" s="9">
        <v>355</v>
      </c>
    </row>
    <row r="11" spans="2:9">
      <c r="B11" s="1" t="s">
        <v>56</v>
      </c>
      <c r="C11" s="9">
        <v>370</v>
      </c>
    </row>
    <row r="12" spans="2:9">
      <c r="B12" s="1" t="s">
        <v>57</v>
      </c>
      <c r="C12" s="9">
        <v>385</v>
      </c>
    </row>
    <row r="13" spans="2:9">
      <c r="B13" s="1" t="s">
        <v>58</v>
      </c>
      <c r="C13" s="9">
        <v>260</v>
      </c>
    </row>
    <row r="14" spans="2:9">
      <c r="B14" s="1" t="s">
        <v>59</v>
      </c>
      <c r="C14" s="9">
        <v>275</v>
      </c>
    </row>
    <row r="15" spans="2:9">
      <c r="B15" s="1" t="s">
        <v>60</v>
      </c>
      <c r="C15" s="9">
        <v>290</v>
      </c>
    </row>
    <row r="16" spans="2:9">
      <c r="B16" s="1" t="s">
        <v>61</v>
      </c>
      <c r="C16" s="9">
        <v>305</v>
      </c>
    </row>
    <row r="17" spans="2:3">
      <c r="B17" s="1" t="s">
        <v>62</v>
      </c>
      <c r="C17" s="9">
        <v>320</v>
      </c>
    </row>
    <row r="18" spans="2:3">
      <c r="B18" s="1" t="s">
        <v>63</v>
      </c>
      <c r="C18" s="9">
        <v>335</v>
      </c>
    </row>
    <row r="19" spans="2:3">
      <c r="B19" s="1" t="s">
        <v>64</v>
      </c>
      <c r="C19" s="9">
        <v>350</v>
      </c>
    </row>
    <row r="20" spans="2:3">
      <c r="B20" s="1" t="s">
        <v>65</v>
      </c>
      <c r="C20" s="9">
        <v>365</v>
      </c>
    </row>
    <row r="21" spans="2:3">
      <c r="B21" s="1" t="s">
        <v>66</v>
      </c>
      <c r="C21" s="9">
        <v>380</v>
      </c>
    </row>
    <row r="22" spans="2:3">
      <c r="B22" s="1" t="s">
        <v>67</v>
      </c>
      <c r="C22" s="9">
        <v>395</v>
      </c>
    </row>
    <row r="23" spans="2:3">
      <c r="B23" s="1" t="s">
        <v>68</v>
      </c>
      <c r="C23" s="9">
        <v>400</v>
      </c>
    </row>
    <row r="24" spans="2:3">
      <c r="B24" s="1" t="s">
        <v>69</v>
      </c>
      <c r="C24" s="9">
        <v>405</v>
      </c>
    </row>
    <row r="25" spans="2:3">
      <c r="B25" s="1" t="s">
        <v>70</v>
      </c>
      <c r="C25" s="9">
        <v>410</v>
      </c>
    </row>
    <row r="26" spans="2:3">
      <c r="B26" s="1" t="s">
        <v>71</v>
      </c>
      <c r="C26" s="9">
        <v>415</v>
      </c>
    </row>
    <row r="27" spans="2:3">
      <c r="B27" s="1" t="s">
        <v>72</v>
      </c>
      <c r="C27" s="9">
        <v>420</v>
      </c>
    </row>
    <row r="28" spans="2:3">
      <c r="B28" s="1" t="s">
        <v>73</v>
      </c>
      <c r="C28" s="9">
        <v>425</v>
      </c>
    </row>
    <row r="29" spans="2:3">
      <c r="B29" s="1" t="s">
        <v>74</v>
      </c>
      <c r="C29" s="9">
        <v>430</v>
      </c>
    </row>
    <row r="30" spans="2:3">
      <c r="B30" s="1" t="s">
        <v>75</v>
      </c>
      <c r="C30" s="9">
        <v>435</v>
      </c>
    </row>
    <row r="31" spans="2:3">
      <c r="B31" s="1" t="s">
        <v>76</v>
      </c>
      <c r="C31" s="9">
        <v>440</v>
      </c>
    </row>
    <row r="32" spans="2:3">
      <c r="B32" s="1" t="s">
        <v>77</v>
      </c>
      <c r="C32" s="9">
        <v>445</v>
      </c>
    </row>
    <row r="33" spans="2:3">
      <c r="B33" s="1" t="s">
        <v>78</v>
      </c>
      <c r="C33" s="9">
        <v>450</v>
      </c>
    </row>
    <row r="34" spans="2:3">
      <c r="B34" s="1" t="s">
        <v>79</v>
      </c>
      <c r="C34" s="9">
        <v>455</v>
      </c>
    </row>
    <row r="35" spans="2:3">
      <c r="B35" s="1" t="s">
        <v>80</v>
      </c>
      <c r="C35" s="9">
        <v>460</v>
      </c>
    </row>
    <row r="36" spans="2:3">
      <c r="B36" s="1" t="s">
        <v>81</v>
      </c>
      <c r="C36" s="9">
        <v>465</v>
      </c>
    </row>
    <row r="37" spans="2:3">
      <c r="B37" s="1" t="s">
        <v>82</v>
      </c>
      <c r="C37" s="9">
        <v>470</v>
      </c>
    </row>
    <row r="38" spans="2:3">
      <c r="B38" s="1" t="s">
        <v>83</v>
      </c>
      <c r="C38" s="9">
        <v>475</v>
      </c>
    </row>
    <row r="39" spans="2:3">
      <c r="B39" s="1" t="s">
        <v>84</v>
      </c>
      <c r="C39" s="9">
        <v>480</v>
      </c>
    </row>
    <row r="40" spans="2:3">
      <c r="B40" s="1" t="s">
        <v>85</v>
      </c>
      <c r="C40" s="9">
        <v>485</v>
      </c>
    </row>
    <row r="41" spans="2:3">
      <c r="B41" s="1" t="s">
        <v>86</v>
      </c>
      <c r="C41" s="9">
        <v>490</v>
      </c>
    </row>
    <row r="42" spans="2:3">
      <c r="B42" s="1" t="s">
        <v>87</v>
      </c>
      <c r="C42" s="9">
        <v>495</v>
      </c>
    </row>
    <row r="43" spans="2:3">
      <c r="B43" s="1" t="s">
        <v>88</v>
      </c>
      <c r="C43" s="9">
        <v>255</v>
      </c>
    </row>
    <row r="44" spans="2:3">
      <c r="B44" s="1" t="s">
        <v>89</v>
      </c>
      <c r="C44" s="9">
        <v>270</v>
      </c>
    </row>
    <row r="45" spans="2:3">
      <c r="B45" s="1" t="s">
        <v>90</v>
      </c>
      <c r="C45" s="9">
        <v>285</v>
      </c>
    </row>
    <row r="46" spans="2:3">
      <c r="B46" s="1" t="s">
        <v>91</v>
      </c>
      <c r="C46" s="9">
        <v>300</v>
      </c>
    </row>
    <row r="47" spans="2:3">
      <c r="B47" s="1" t="s">
        <v>92</v>
      </c>
      <c r="C47" s="9">
        <v>315</v>
      </c>
    </row>
    <row r="48" spans="2:3">
      <c r="B48" s="1" t="s">
        <v>93</v>
      </c>
      <c r="C48" s="9">
        <v>330</v>
      </c>
    </row>
    <row r="49" spans="2:3">
      <c r="B49" s="1" t="s">
        <v>94</v>
      </c>
      <c r="C49" s="9">
        <v>345</v>
      </c>
    </row>
    <row r="50" spans="2:3">
      <c r="B50" s="1" t="s">
        <v>95</v>
      </c>
      <c r="C50" s="9">
        <v>360</v>
      </c>
    </row>
    <row r="51" spans="2:3">
      <c r="B51" s="1" t="s">
        <v>96</v>
      </c>
      <c r="C51" s="9">
        <v>375</v>
      </c>
    </row>
    <row r="52" spans="2:3">
      <c r="B52" s="1" t="s">
        <v>97</v>
      </c>
      <c r="C52" s="9">
        <v>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2025-12-21T07:47:16Z</dcterms:created>
  <dcterms:modified xsi:type="dcterms:W3CDTF">2026-01-10T15:45:20Z</dcterms:modified>
  <cp:category/>
  <cp:contentStatus/>
</cp:coreProperties>
</file>